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8" windowWidth="23256" windowHeight="13176" activeTab="0"/>
  </bookViews>
  <sheets>
    <sheet name="Отчет" sheetId="1" r:id="rId1"/>
  </sheets>
  <definedNames/>
  <calcPr calcId="125725"/>
</workbook>
</file>

<file path=xl/sharedStrings.xml><?xml version="1.0" encoding="utf-8"?>
<sst xmlns="http://schemas.openxmlformats.org/spreadsheetml/2006/main" count="31" uniqueCount="30">
  <si>
    <t>Выборы депутатов Думы Великого Новгорода седьмого созыва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</si>
  <si>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</si>
  <si>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</si>
  <si>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</si>
  <si>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</si>
  <si>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</si>
  <si>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</si>
  <si>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</si>
  <si>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</si>
  <si>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</si>
  <si>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</si>
  <si>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</si>
  <si>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</si>
  <si>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</si>
  <si>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</si>
  <si>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</si>
  <si>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Новгородская область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</si>
  <si>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</si>
  <si>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</si>
  <si>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</si>
  <si>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</si>
  <si>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</si>
  <si>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</si>
  <si>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</si>
  <si>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</si>
  <si>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</si>
  <si>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</si>
  <si>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</si>
  <si>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Итоговый финансовый отчет о поступлении и расходовании средств избирательного фонда  избирательного объединения
Региональное отделение в Новгородской области Политической партии 
"НОВЫЕ ЛЮДИ"
№ 40704810843000000006
Структурное подразделение № 8629/01885 Новгородского отделения № 8629 ПАО Сбербанк 
173025, г. Великий Новгород, просп. Мира, д. 32, корп. 1
 </t>
  </si>
  <si>
    <t>По состоянию на 28.09.2023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</si>
</sst>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tabSelected="1" workbookViewId="0" topLeftCell="A1">
      <selection activeCell="E32" sqref="E32"/>
    </sheetView>
  </sheetViews>
  <sheetFormatPr defaultColWidth="9.140625" defaultRowHeight="15"/>
  <cols>
    <col min="1" max="1" width="4.8515625" style="0" customWidth="1"/>
    <col min="2" max="2" width="8.57421875" style="0" customWidth="1"/>
    <col min="3" max="3" width="70.28125" style="1" customWidth="1"/>
    <col min="4" max="4" width="12.57421875" style="2" customWidth="1"/>
    <col min="5" max="5" width="14.00390625" style="2" customWidth="1"/>
    <col min="6" max="6" width="26.8515625" style="0" customWidth="1"/>
  </cols>
  <sheetData>
    <row r="1" spans="2:6" ht="175.5" customHeight="1">
      <c r="B1" s="16" t="s">
        <v>28</v>
      </c>
      <c r="C1" s="16"/>
      <c r="D1" s="16"/>
      <c r="E1" s="16"/>
      <c r="F1" s="16"/>
    </row>
    <row r="2" spans="2:6" ht="18">
      <c r="B2" s="15" t="s">
        <v>0</v>
      </c>
      <c r="C2" s="15"/>
      <c r="D2" s="15"/>
      <c r="E2" s="15"/>
      <c r="F2" s="15"/>
    </row>
    <row r="3" spans="2:6" ht="18">
      <c r="B3" s="15" t="s">
        <v>16</v>
      </c>
      <c r="C3" s="15"/>
      <c r="D3" s="15"/>
      <c r="E3" s="15"/>
      <c r="F3" s="15"/>
    </row>
    <row r="4" spans="2:6" ht="15.6">
      <c r="B4" s="3"/>
      <c r="C4" s="4"/>
      <c r="D4" s="5"/>
      <c r="E4" s="5"/>
      <c r="F4" s="6" t="s">
        <v>29</v>
      </c>
    </row>
    <row r="5" spans="2:6" ht="15.6">
      <c r="B5" s="3"/>
      <c r="C5" s="4"/>
      <c r="D5" s="5"/>
      <c r="E5" s="5"/>
      <c r="F5" s="6" t="s">
        <v>1</v>
      </c>
    </row>
    <row r="6" spans="2:6" ht="15.6">
      <c r="B6" s="17" t="str">
        <f aca="true" t="shared" si="0" ref="B6">"Строка финансового отчета"</f>
        <v>Строка финансового отчета</v>
      </c>
      <c r="C6" s="14"/>
      <c r="D6" s="18" t="str">
        <f aca="true" t="shared" si="1" ref="D6">"Шифр строки"</f>
        <v>Шифр строки</v>
      </c>
      <c r="E6" s="18" t="str">
        <f aca="true" t="shared" si="2" ref="E6">"Сумма"</f>
        <v>Сумма</v>
      </c>
      <c r="F6" s="18" t="str">
        <f aca="true" t="shared" si="3" ref="F6">"Примечание"</f>
        <v>Примечание</v>
      </c>
    </row>
    <row r="7" spans="2:6" ht="15.6">
      <c r="B7" s="7" t="str">
        <f>""</f>
        <v/>
      </c>
      <c r="C7" s="8" t="str">
        <f>""</f>
        <v/>
      </c>
      <c r="D7" s="19"/>
      <c r="E7" s="19"/>
      <c r="F7" s="19"/>
    </row>
    <row r="8" spans="2:6" ht="15.6">
      <c r="B8" s="13" t="s">
        <v>2</v>
      </c>
      <c r="C8" s="14"/>
      <c r="D8" s="7" t="str">
        <f>"2"</f>
        <v>2</v>
      </c>
      <c r="E8" s="7" t="str">
        <f>"3"</f>
        <v>3</v>
      </c>
      <c r="F8" s="7" t="str">
        <f>"4"</f>
        <v>4</v>
      </c>
    </row>
    <row r="9" spans="2:6" ht="15.6">
      <c r="B9" s="9" t="s">
        <v>2</v>
      </c>
      <c r="C9" s="10" t="str">
        <f>"1 Поступило средств в избирательный фонд - всего"</f>
        <v>1 Поступило средств в избирательный фонд - всего</v>
      </c>
      <c r="D9" s="11" t="str">
        <f>"1"</f>
        <v>1</v>
      </c>
      <c r="E9" s="12">
        <v>6480749</v>
      </c>
      <c r="F9" s="10" t="str">
        <f>""</f>
        <v/>
      </c>
    </row>
    <row r="10" spans="2:6" ht="15.6">
      <c r="B10" s="9" t="s">
        <v>3</v>
      </c>
      <c r="C10" s="10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D10" s="11" t="str">
        <f>"2"</f>
        <v>2</v>
      </c>
      <c r="E10" s="12">
        <v>6480749</v>
      </c>
      <c r="F10" s="10" t="str">
        <f>""</f>
        <v/>
      </c>
    </row>
    <row r="11" spans="2:6" ht="15.6">
      <c r="B11" s="9" t="s">
        <v>4</v>
      </c>
      <c r="C11" s="10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D11" s="11" t="str">
        <f>"3"</f>
        <v>3</v>
      </c>
      <c r="E11" s="12">
        <v>0</v>
      </c>
      <c r="F11" s="10" t="str">
        <f>""</f>
        <v/>
      </c>
    </row>
    <row r="12" spans="2:6" ht="15.6">
      <c r="B12" s="9" t="s">
        <v>5</v>
      </c>
      <c r="C12" s="10" t="str">
        <f>"1.3 добровольных пожертвований юридических лиц"</f>
        <v>1.3 добровольных пожертвований юридических лиц</v>
      </c>
      <c r="D12" s="11" t="str">
        <f>"4"</f>
        <v>4</v>
      </c>
      <c r="E12" s="12">
        <v>0</v>
      </c>
      <c r="F12" s="10" t="str">
        <f>""</f>
        <v/>
      </c>
    </row>
    <row r="13" spans="2:6" ht="15.6">
      <c r="B13" s="9" t="s">
        <v>6</v>
      </c>
      <c r="C13" s="10" t="str">
        <f>"1.4 добровольных пожертвований граждан"</f>
        <v>1.4 добровольных пожертвований граждан</v>
      </c>
      <c r="D13" s="11" t="str">
        <f>"5"</f>
        <v>5</v>
      </c>
      <c r="E13" s="12">
        <v>0</v>
      </c>
      <c r="F13" s="10" t="str">
        <f>""</f>
        <v/>
      </c>
    </row>
    <row r="14" spans="2:6" ht="15.6">
      <c r="B14" s="9" t="s">
        <v>7</v>
      </c>
      <c r="C14" s="10" t="str">
        <f>"2 Возвращено средств из избирательного фонда - всего"</f>
        <v>2 Возвращено средств из избирательного фонда - всего</v>
      </c>
      <c r="D14" s="11" t="str">
        <f>"6"</f>
        <v>6</v>
      </c>
      <c r="E14" s="12">
        <v>0</v>
      </c>
      <c r="F14" s="10" t="str">
        <f>""</f>
        <v/>
      </c>
    </row>
    <row r="15" spans="2:6" ht="15.6">
      <c r="B15" s="9" t="s">
        <v>8</v>
      </c>
      <c r="C15" s="10" t="str">
        <f>"2.1 перечислено в доход бюджета"</f>
        <v>2.1 перечислено в доход бюджета</v>
      </c>
      <c r="D15" s="11" t="str">
        <f>"7"</f>
        <v>7</v>
      </c>
      <c r="E15" s="12">
        <v>0</v>
      </c>
      <c r="F15" s="10" t="str">
        <f>""</f>
        <v/>
      </c>
    </row>
    <row r="16" spans="2:6" ht="31.2">
      <c r="B16" s="9" t="s">
        <v>9</v>
      </c>
      <c r="C16" s="10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D16" s="11" t="str">
        <f>"8"</f>
        <v>8</v>
      </c>
      <c r="E16" s="12">
        <v>0</v>
      </c>
      <c r="F16" s="10" t="str">
        <f>""</f>
        <v/>
      </c>
    </row>
    <row r="17" spans="2:6" ht="46.8">
      <c r="B17" s="9" t="s">
        <v>10</v>
      </c>
      <c r="C17" s="10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D17" s="11" t="str">
        <f>"9"</f>
        <v>9</v>
      </c>
      <c r="E17" s="12">
        <v>0</v>
      </c>
      <c r="F17" s="10" t="str">
        <f>""</f>
        <v/>
      </c>
    </row>
    <row r="18" spans="2:6" ht="31.2">
      <c r="B18" s="9" t="s">
        <v>11</v>
      </c>
      <c r="C18" s="10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D18" s="11" t="str">
        <f>"10"</f>
        <v>10</v>
      </c>
      <c r="E18" s="12">
        <v>0</v>
      </c>
      <c r="F18" s="10" t="str">
        <f>""</f>
        <v/>
      </c>
    </row>
    <row r="19" spans="2:6" ht="31.2">
      <c r="B19" s="9" t="s">
        <v>12</v>
      </c>
      <c r="C19" s="10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D19" s="11" t="str">
        <f>"11"</f>
        <v>11</v>
      </c>
      <c r="E19" s="12">
        <v>0</v>
      </c>
      <c r="F19" s="10" t="str">
        <f>""</f>
        <v/>
      </c>
    </row>
    <row r="20" spans="2:6" ht="31.2">
      <c r="B20" s="9" t="s">
        <v>13</v>
      </c>
      <c r="C20" s="10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D20" s="11" t="str">
        <f>"12"</f>
        <v>12</v>
      </c>
      <c r="E20" s="12">
        <v>0</v>
      </c>
      <c r="F20" s="10" t="str">
        <f>""</f>
        <v/>
      </c>
    </row>
    <row r="21" spans="2:6" ht="15.6">
      <c r="B21" s="9" t="s">
        <v>14</v>
      </c>
      <c r="C21" s="10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D21" s="11" t="str">
        <f>"13"</f>
        <v>13</v>
      </c>
      <c r="E21" s="12">
        <v>6480749</v>
      </c>
      <c r="F21" s="10" t="str">
        <f>""</f>
        <v/>
      </c>
    </row>
    <row r="22" spans="2:6" ht="18.75" customHeight="1">
      <c r="B22" s="9" t="s">
        <v>15</v>
      </c>
      <c r="C22" s="10" t="str">
        <f>"4 Израсходовано средств, всего"</f>
        <v>4 Израсходовано средств, всего</v>
      </c>
      <c r="D22" s="11" t="str">
        <f>"14"</f>
        <v>14</v>
      </c>
      <c r="E22" s="12">
        <v>6480749</v>
      </c>
      <c r="F22" s="10" t="str">
        <f>""</f>
        <v/>
      </c>
    </row>
    <row r="23" spans="2:6" ht="18" customHeight="1">
      <c r="B23" s="9" t="s">
        <v>17</v>
      </c>
      <c r="C23" s="10" t="str">
        <f>"4.1 на организацию сбора подписей избирателей"</f>
        <v>4.1 на организацию сбора подписей избирателей</v>
      </c>
      <c r="D23" s="11" t="str">
        <f>"15"</f>
        <v>15</v>
      </c>
      <c r="E23" s="12">
        <v>0</v>
      </c>
      <c r="F23" s="10" t="str">
        <f>""</f>
        <v/>
      </c>
    </row>
    <row r="24" spans="2:6" ht="31.2">
      <c r="B24" s="9" t="s">
        <v>18</v>
      </c>
      <c r="C24" s="10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D24" s="11" t="str">
        <f>"16"</f>
        <v>16</v>
      </c>
      <c r="E24" s="12">
        <v>0</v>
      </c>
      <c r="F24" s="10" t="str">
        <f>""</f>
        <v/>
      </c>
    </row>
    <row r="25" spans="2:6" ht="15.6">
      <c r="B25" s="9" t="s">
        <v>19</v>
      </c>
      <c r="C25" s="10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D25" s="11" t="str">
        <f>"17"</f>
        <v>17</v>
      </c>
      <c r="E25" s="12">
        <v>0</v>
      </c>
      <c r="F25" s="10" t="str">
        <f>""</f>
        <v/>
      </c>
    </row>
    <row r="26" spans="2:6" ht="31.2">
      <c r="B26" s="9" t="s">
        <v>20</v>
      </c>
      <c r="C26" s="10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D26" s="11" t="str">
        <f>"18"</f>
        <v>18</v>
      </c>
      <c r="E26" s="12">
        <v>0</v>
      </c>
      <c r="F26" s="10" t="str">
        <f>""</f>
        <v/>
      </c>
    </row>
    <row r="27" spans="2:6" ht="15.6">
      <c r="B27" s="9" t="s">
        <v>21</v>
      </c>
      <c r="C27" s="10" t="str">
        <f>"4.4 на предвыборную агитацию через сетевые издания"</f>
        <v>4.4 на предвыборную агитацию через сетевые издания</v>
      </c>
      <c r="D27" s="11" t="str">
        <f>"19"</f>
        <v>19</v>
      </c>
      <c r="E27" s="12">
        <v>0</v>
      </c>
      <c r="F27" s="10" t="str">
        <f>""</f>
        <v/>
      </c>
    </row>
    <row r="28" spans="2:6" ht="31.2">
      <c r="B28" s="9" t="s">
        <v>22</v>
      </c>
      <c r="C28" s="10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D28" s="11" t="str">
        <f>"20"</f>
        <v>20</v>
      </c>
      <c r="E28" s="12">
        <v>0</v>
      </c>
      <c r="F28" s="10" t="str">
        <f>""</f>
        <v/>
      </c>
    </row>
    <row r="29" spans="2:6" ht="31.2">
      <c r="B29" s="9" t="s">
        <v>23</v>
      </c>
      <c r="C29" s="10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D29" s="11" t="str">
        <f>"21"</f>
        <v>21</v>
      </c>
      <c r="E29" s="12">
        <v>4188971.14</v>
      </c>
      <c r="F29" s="10" t="str">
        <f>""</f>
        <v/>
      </c>
    </row>
    <row r="30" spans="2:6" ht="31.2">
      <c r="B30" s="9" t="s">
        <v>24</v>
      </c>
      <c r="C30" s="10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D30" s="11" t="str">
        <f>"22"</f>
        <v>22</v>
      </c>
      <c r="E30" s="12">
        <v>2291777.86</v>
      </c>
      <c r="F30" s="10" t="str">
        <f>""</f>
        <v/>
      </c>
    </row>
    <row r="31" spans="2:6" ht="31.2">
      <c r="B31" s="9" t="s">
        <v>25</v>
      </c>
      <c r="C31" s="10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D31" s="11" t="str">
        <f>"23"</f>
        <v>23</v>
      </c>
      <c r="E31" s="12">
        <v>0</v>
      </c>
      <c r="F31" s="10" t="str">
        <f>""</f>
        <v/>
      </c>
    </row>
    <row r="32" spans="2:6" ht="31.2">
      <c r="B32" s="9" t="s">
        <v>26</v>
      </c>
      <c r="C32" s="10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D32" s="11" t="str">
        <f>"24"</f>
        <v>24</v>
      </c>
      <c r="E32" s="12">
        <v>0</v>
      </c>
      <c r="F32" s="10" t="str">
        <f>""</f>
        <v/>
      </c>
    </row>
    <row r="33" spans="2:6" ht="33" customHeight="1">
      <c r="B33" s="9" t="s">
        <v>27</v>
      </c>
      <c r="C33" s="10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D33" s="11" t="str">
        <f>"25"</f>
        <v>25</v>
      </c>
      <c r="E33" s="12">
        <v>0</v>
      </c>
      <c r="F33" s="10" t="str">
        <f>""</f>
        <v/>
      </c>
    </row>
  </sheetData>
  <mergeCells count="8">
    <mergeCell ref="B8:C8"/>
    <mergeCell ref="B3:F3"/>
    <mergeCell ref="B1:F1"/>
    <mergeCell ref="B2:F2"/>
    <mergeCell ref="B6:C6"/>
    <mergeCell ref="D6:D7"/>
    <mergeCell ref="E6:E7"/>
    <mergeCell ref="F6:F7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2023-09-20T13:08:36Z</cp:lastPrinted>
  <dcterms:created xsi:type="dcterms:W3CDTF">2023-09-15T14:44:06Z</dcterms:created>
  <dcterms:modified xsi:type="dcterms:W3CDTF">2023-09-28T13:10:58Z</dcterms:modified>
  <cp:category/>
  <cp:version/>
  <cp:contentType/>
  <cp:contentStatus/>
</cp:coreProperties>
</file>